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/>
  <mc:AlternateContent xmlns:mc="http://schemas.openxmlformats.org/markup-compatibility/2006">
    <mc:Choice Requires="x15">
      <x15ac:absPath xmlns:x15ac="http://schemas.microsoft.com/office/spreadsheetml/2010/11/ac" url="/Users/Agita/Documents/ANP/ANP_04_LEMUMI/06_Budzets/ANP_SN_2016/"/>
    </mc:Choice>
  </mc:AlternateContent>
  <bookViews>
    <workbookView xWindow="360" yWindow="460" windowWidth="19320" windowHeight="19760"/>
  </bookViews>
  <sheets>
    <sheet name="2016-bez Līgatnes būvvaldē" sheetId="8" r:id="rId1"/>
    <sheet name="Sheet1" sheetId="1" r:id="rId2"/>
    <sheet name="Sheet2" sheetId="2" r:id="rId3"/>
    <sheet name="Sheet3" sheetId="3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8" l="1"/>
  <c r="E51" i="8"/>
  <c r="E68" i="8"/>
  <c r="E18" i="8"/>
  <c r="E13" i="8"/>
  <c r="E82" i="8"/>
  <c r="B92" i="8"/>
  <c r="E85" i="8"/>
  <c r="G38" i="8"/>
  <c r="G18" i="8"/>
  <c r="G13" i="8"/>
  <c r="G82" i="8"/>
  <c r="B94" i="8"/>
  <c r="G85" i="8"/>
  <c r="J90" i="8"/>
  <c r="F68" i="8"/>
  <c r="F18" i="8"/>
  <c r="D38" i="8"/>
  <c r="D13" i="8"/>
  <c r="F13" i="8"/>
  <c r="D51" i="8"/>
  <c r="D68" i="8"/>
  <c r="D18" i="8"/>
  <c r="G91" i="8"/>
  <c r="G93" i="8"/>
  <c r="C93" i="8"/>
  <c r="G90" i="8"/>
  <c r="G89" i="8"/>
  <c r="G88" i="8"/>
  <c r="G87" i="8"/>
  <c r="G86" i="8"/>
  <c r="D82" i="8"/>
  <c r="F82" i="8"/>
  <c r="F85" i="8"/>
  <c r="D91" i="8"/>
  <c r="D90" i="8"/>
  <c r="D89" i="8"/>
  <c r="D88" i="8"/>
  <c r="D87" i="8"/>
  <c r="D85" i="8"/>
  <c r="J89" i="8"/>
  <c r="E91" i="8"/>
  <c r="E90" i="8"/>
  <c r="E89" i="8"/>
  <c r="E88" i="8"/>
  <c r="E87" i="8"/>
  <c r="E86" i="8"/>
  <c r="F91" i="8"/>
  <c r="F90" i="8"/>
  <c r="F89" i="8"/>
  <c r="F88" i="8"/>
  <c r="F87" i="8"/>
  <c r="F86" i="8"/>
  <c r="F92" i="8"/>
  <c r="F94" i="8"/>
  <c r="C86" i="8"/>
  <c r="C89" i="8"/>
  <c r="J82" i="8"/>
  <c r="G92" i="8"/>
  <c r="G94" i="8"/>
  <c r="E92" i="8"/>
  <c r="E94" i="8"/>
  <c r="C91" i="8"/>
  <c r="C85" i="8"/>
  <c r="C87" i="8"/>
  <c r="C88" i="8"/>
  <c r="D92" i="8"/>
  <c r="D94" i="8"/>
  <c r="C90" i="8"/>
  <c r="C92" i="8"/>
  <c r="C94" i="8"/>
</calcChain>
</file>

<file path=xl/sharedStrings.xml><?xml version="1.0" encoding="utf-8"?>
<sst xmlns="http://schemas.openxmlformats.org/spreadsheetml/2006/main" count="100" uniqueCount="100">
  <si>
    <t>Atlīdzība</t>
  </si>
  <si>
    <t>Fiksētās līnijas telefona pakalpojumi</t>
  </si>
  <si>
    <t>Mobilās līnijas telefona pakalpojumi</t>
  </si>
  <si>
    <t>Kursu un semināru izdevumi</t>
  </si>
  <si>
    <t>Biroja preces</t>
  </si>
  <si>
    <t>Biroja tehnika</t>
  </si>
  <si>
    <t>Izdevumi</t>
  </si>
  <si>
    <t>Ieņēmumi</t>
  </si>
  <si>
    <t>PN par ēkas pieņemšanu ekspluatācijā</t>
  </si>
  <si>
    <t>Būvvalde</t>
  </si>
  <si>
    <t>Speciālisti</t>
  </si>
  <si>
    <t>Ārvalstu komandējuma nauda</t>
  </si>
  <si>
    <t>Transportlīdzekļu uzturēšana, remonts</t>
  </si>
  <si>
    <t>Degviela</t>
  </si>
  <si>
    <t>Izglītības pārvalde</t>
  </si>
  <si>
    <t>Atlīdzība uz pakalpoj.līguma pamata</t>
  </si>
  <si>
    <t>Ar iestādes darbības nodrošināšanu 
saistītie pakalpojumi, t.sk.:</t>
  </si>
  <si>
    <t>Telpu noma, t.sk.:</t>
  </si>
  <si>
    <t>Ieņēmumu/izdevumu nosaukums</t>
  </si>
  <si>
    <t>Amatas novads</t>
  </si>
  <si>
    <t>Līgatnes novads</t>
  </si>
  <si>
    <t>Jaunpiebalgas novads</t>
  </si>
  <si>
    <t>Pārgaujas novads</t>
  </si>
  <si>
    <t>Vecpiebalgas novads</t>
  </si>
  <si>
    <t>Raunas novads</t>
  </si>
  <si>
    <t>Kopā:</t>
  </si>
  <si>
    <t>Novada nosaukums</t>
  </si>
  <si>
    <t>Pārējie komandējuma izdevumi</t>
  </si>
  <si>
    <t>CATA darba telpu noma</t>
  </si>
  <si>
    <t xml:space="preserve">Pārējie pakalpojumi </t>
  </si>
  <si>
    <t>Inventāra, aparatūras remonts, tehniskā apkalpošana</t>
  </si>
  <si>
    <t>CATA KN telpu noma novadu vokālo ansambļu skatei</t>
  </si>
  <si>
    <t>CATA KN telpu noma olimpiāžu uzvarētāju apbalvošanas pasākumam</t>
  </si>
  <si>
    <t>CATA KN telpu noma skolēnu dziesmu, deju svētku koru mēģināj.</t>
  </si>
  <si>
    <t>Ziedi deju kolektīvu sveikšanai</t>
  </si>
  <si>
    <t>Ziedi olimpiāžu uzvarētāju sveikšanai</t>
  </si>
  <si>
    <t>Atzinības raksti olimpiāžu uzvarētāju apbalvošanai</t>
  </si>
  <si>
    <t>Vokālo ansambļu skatei</t>
  </si>
  <si>
    <t>Skolēnu pētniecības konferencei</t>
  </si>
  <si>
    <t>Ēdināšanas, konditorijas izstrādājumu izdevumi</t>
  </si>
  <si>
    <t>Koru skatei</t>
  </si>
  <si>
    <t>Olimpiāžu uzvarētāju apbalvošanai</t>
  </si>
  <si>
    <t>Deju kolektīvu skatei</t>
  </si>
  <si>
    <t>Pašvaldības nodeva par būvatļaujas saņemšanu</t>
  </si>
  <si>
    <t>Pašvaldības nodeva par būvtermiņa pagarināšanu</t>
  </si>
  <si>
    <t>Pašvaldības nodeva par būvvaldes izziņu</t>
  </si>
  <si>
    <t>Kārtējā remonta un iestāžu uzturēšanas materiāli</t>
  </si>
  <si>
    <t>Azerbaidžānas delegācijai 24.08.2011.</t>
  </si>
  <si>
    <t>Prezentācijas materiāli Azerbaidžānas delegācijai</t>
  </si>
  <si>
    <t>Prezentācijas materiāli pasniegšanai Rumānijā - Bradu pašvaldībā</t>
  </si>
  <si>
    <t>Transportlīdzekļa ekspluatācijas nodoklis</t>
  </si>
  <si>
    <t>Kafijas pauze izglītības darbinieku konferencei</t>
  </si>
  <si>
    <t>Norvēģijas reģiona politiķu vizītes nodrošināšanai</t>
  </si>
  <si>
    <t>Viesnīcas pakalpojumi Lietuvas un Polijas delegācijām</t>
  </si>
  <si>
    <t>Lietuvas un Polijas sadarbības partneru vizītes pašvaldībās nodrošināšanai</t>
  </si>
  <si>
    <t>Norvēģijas reģiona politiķu delegācijai</t>
  </si>
  <si>
    <t>Lietuvas un Polijas sadarbības partneru delegācijai</t>
  </si>
  <si>
    <t>Pieredzes apmaiņas brauciens uz Jelgavu</t>
  </si>
  <si>
    <t>Vēstures skolotāju pieredzes apmaiņas baruciens</t>
  </si>
  <si>
    <t>Literatūras skolotāju pieredzes apmaiņas baruciens</t>
  </si>
  <si>
    <t>Ģeogrāfijas skolotāju pieredzes apmaiņas baruciens</t>
  </si>
  <si>
    <t>Mājturības un tehnoloģijas skolotāju pieredzes apmaiņas baruciens</t>
  </si>
  <si>
    <t>Olimpiāžu dalībniekiem</t>
  </si>
  <si>
    <t>Ziedi olimpiāžu uzvarētāju apbalvošanai</t>
  </si>
  <si>
    <t>Amatas novada pašvaldība Reģ.Nr.90000957242</t>
  </si>
  <si>
    <t>apstiprināti ar Amatas novada domes</t>
  </si>
  <si>
    <t>Pielikums Nr.6</t>
  </si>
  <si>
    <t>Biroja tehnikas uzturēšanas materiāli</t>
  </si>
  <si>
    <t>ēdināšanas izdevumi</t>
  </si>
  <si>
    <t>diplomi, atzinības raksti skates uzvarētājiem</t>
  </si>
  <si>
    <t>mācību olimpiāžu noslēguma pasākuma organizēšanas izdevumi</t>
  </si>
  <si>
    <t>metodisko apvienību aktivitāšu izdevumi</t>
  </si>
  <si>
    <t>CATA kluba telpu noma mēģinājumiem, skatēm</t>
  </si>
  <si>
    <t>Domes priekšsēdētāja _________________________________ E.Eglīte</t>
  </si>
  <si>
    <t>DD VSAOI,sociālā rakstura pabalsti un kompensācijas</t>
  </si>
  <si>
    <t>Pamatlīdzekļi</t>
  </si>
  <si>
    <t>līdzdalība kopīgajās skolēnu sporta aktivitātēs</t>
  </si>
  <si>
    <t>Kultūra un sports</t>
  </si>
  <si>
    <t>Izglītība</t>
  </si>
  <si>
    <t>(Izdevumi, ieņēmumi euro un centi)</t>
  </si>
  <si>
    <t>Cēsu novads</t>
  </si>
  <si>
    <t>Pavisam kopā:</t>
  </si>
  <si>
    <t>Skolēnu deju kolektīvu un koru skates</t>
  </si>
  <si>
    <t xml:space="preserve">nometne "Četras atslēgas" </t>
  </si>
  <si>
    <t>Priekuļu novads</t>
  </si>
  <si>
    <t>izglītības iestāžu darbinieku konferenču organizēšanas izdevumi</t>
  </si>
  <si>
    <t>semināri,kursi pedagogiem</t>
  </si>
  <si>
    <t>pārējās preces un pakalpojumi</t>
  </si>
  <si>
    <t>Transporta pakalpojumi</t>
  </si>
  <si>
    <t xml:space="preserve">Apvienoto pašvaldību struktūrvienību tāme 2016.gadam </t>
  </si>
  <si>
    <t>Ieņēmumi un izdevumi 2016.gadam</t>
  </si>
  <si>
    <t>Skolēnu  svētki Rakšos</t>
  </si>
  <si>
    <t>koru, ansambļu deju skates, inventāra noma</t>
  </si>
  <si>
    <t>2016.gada izdevumi pa struktūrvienībām</t>
  </si>
  <si>
    <t>Kopā izdevumi pašvaldību norēķiniem 2016.gadā:</t>
  </si>
  <si>
    <t>2016.gada
izdevumi</t>
  </si>
  <si>
    <t>Iedz.sk.
01.01.2015.</t>
  </si>
  <si>
    <t>Amatas novada domes Saistošajiem noteikumiem Nr.1</t>
  </si>
  <si>
    <t>20.01.2016.sēdes lēmumu Nr.1</t>
  </si>
  <si>
    <t>(sēdes protokols Nr.1)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</si>
</sst>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1">
          <color theme="6" tint="0.40000610370189521"/>
        </stop>
      </gradient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Fill="1" applyAlignment="1">
      <alignment vertical="top"/>
    </xf>
    <xf numFmtId="0" fontId="2" fillId="0" borderId="0" xfId="0" applyFont="1"/>
    <xf numFmtId="0" fontId="7" fillId="0" borderId="0" xfId="0" applyFont="1" applyFill="1"/>
    <xf numFmtId="0" fontId="4" fillId="0" borderId="0" xfId="0" applyFont="1"/>
    <xf numFmtId="0" fontId="6" fillId="0" borderId="0" xfId="0" applyFont="1"/>
    <xf numFmtId="4" fontId="4" fillId="2" borderId="1" xfId="0" applyNumberFormat="1" applyFont="1" applyFill="1" applyBorder="1"/>
    <xf numFmtId="4" fontId="6" fillId="0" borderId="0" xfId="0" applyNumberFormat="1" applyFont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4" fontId="6" fillId="2" borderId="1" xfId="0" applyNumberFormat="1" applyFont="1" applyFill="1" applyBorder="1"/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4" fontId="8" fillId="2" borderId="1" xfId="0" applyNumberFormat="1" applyFont="1" applyFill="1" applyBorder="1"/>
    <xf numFmtId="0" fontId="8" fillId="2" borderId="3" xfId="0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Border="1"/>
    <xf numFmtId="0" fontId="5" fillId="0" borderId="0" xfId="0" applyFont="1" applyFill="1"/>
    <xf numFmtId="4" fontId="4" fillId="2" borderId="17" xfId="0" applyNumberFormat="1" applyFont="1" applyFill="1" applyBorder="1"/>
    <xf numFmtId="4" fontId="6" fillId="0" borderId="17" xfId="0" applyNumberFormat="1" applyFont="1" applyBorder="1"/>
    <xf numFmtId="0" fontId="6" fillId="2" borderId="18" xfId="0" applyFont="1" applyFill="1" applyBorder="1" applyAlignment="1">
      <alignment horizontal="left"/>
    </xf>
    <xf numFmtId="4" fontId="6" fillId="2" borderId="17" xfId="0" applyNumberFormat="1" applyFont="1" applyFill="1" applyBorder="1"/>
    <xf numFmtId="4" fontId="8" fillId="0" borderId="17" xfId="0" applyNumberFormat="1" applyFont="1" applyBorder="1"/>
    <xf numFmtId="0" fontId="8" fillId="2" borderId="18" xfId="0" applyFont="1" applyFill="1" applyBorder="1" applyAlignment="1">
      <alignment horizontal="right" wrapText="1"/>
    </xf>
    <xf numFmtId="0" fontId="6" fillId="2" borderId="2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right"/>
    </xf>
    <xf numFmtId="4" fontId="6" fillId="0" borderId="22" xfId="0" applyNumberFormat="1" applyFont="1" applyBorder="1"/>
    <xf numFmtId="4" fontId="4" fillId="2" borderId="9" xfId="0" applyNumberFormat="1" applyFont="1" applyFill="1" applyBorder="1"/>
    <xf numFmtId="4" fontId="4" fillId="2" borderId="28" xfId="0" applyNumberFormat="1" applyFont="1" applyFill="1" applyBorder="1"/>
    <xf numFmtId="0" fontId="6" fillId="2" borderId="19" xfId="0" applyFont="1" applyFill="1" applyBorder="1" applyAlignment="1">
      <alignment horizontal="center"/>
    </xf>
    <xf numFmtId="0" fontId="6" fillId="0" borderId="20" xfId="0" applyFont="1" applyBorder="1"/>
    <xf numFmtId="4" fontId="4" fillId="3" borderId="26" xfId="0" applyNumberFormat="1" applyFont="1" applyFill="1" applyBorder="1"/>
    <xf numFmtId="3" fontId="6" fillId="2" borderId="1" xfId="0" applyNumberFormat="1" applyFont="1" applyFill="1" applyBorder="1"/>
    <xf numFmtId="3" fontId="6" fillId="0" borderId="0" xfId="0" applyNumberFormat="1" applyFont="1"/>
    <xf numFmtId="0" fontId="6" fillId="0" borderId="33" xfId="0" applyFont="1" applyFill="1" applyBorder="1"/>
    <xf numFmtId="0" fontId="6" fillId="2" borderId="36" xfId="0" applyFont="1" applyFill="1" applyBorder="1"/>
    <xf numFmtId="4" fontId="4" fillId="3" borderId="1" xfId="0" applyNumberFormat="1" applyFont="1" applyFill="1" applyBorder="1"/>
    <xf numFmtId="4" fontId="4" fillId="3" borderId="19" xfId="0" applyNumberFormat="1" applyFont="1" applyFill="1" applyBorder="1"/>
    <xf numFmtId="0" fontId="6" fillId="2" borderId="3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right"/>
    </xf>
    <xf numFmtId="3" fontId="4" fillId="2" borderId="26" xfId="0" applyNumberFormat="1" applyFont="1" applyFill="1" applyBorder="1"/>
    <xf numFmtId="4" fontId="4" fillId="2" borderId="26" xfId="0" applyNumberFormat="1" applyFont="1" applyFill="1" applyBorder="1"/>
    <xf numFmtId="4" fontId="4" fillId="2" borderId="27" xfId="0" applyNumberFormat="1" applyFont="1" applyFill="1" applyBorder="1"/>
    <xf numFmtId="0" fontId="6" fillId="2" borderId="34" xfId="0" applyFont="1" applyFill="1" applyBorder="1"/>
    <xf numFmtId="3" fontId="6" fillId="2" borderId="35" xfId="0" applyNumberFormat="1" applyFont="1" applyFill="1" applyBorder="1"/>
    <xf numFmtId="4" fontId="6" fillId="2" borderId="35" xfId="0" applyNumberFormat="1" applyFont="1" applyFill="1" applyBorder="1"/>
    <xf numFmtId="4" fontId="6" fillId="2" borderId="41" xfId="0" applyNumberFormat="1" applyFont="1" applyFill="1" applyBorder="1"/>
    <xf numFmtId="0" fontId="6" fillId="2" borderId="37" xfId="0" applyFont="1" applyFill="1" applyBorder="1"/>
    <xf numFmtId="3" fontId="6" fillId="2" borderId="19" xfId="0" applyNumberFormat="1" applyFont="1" applyFill="1" applyBorder="1"/>
    <xf numFmtId="4" fontId="6" fillId="2" borderId="19" xfId="0" applyNumberFormat="1" applyFont="1" applyFill="1" applyBorder="1"/>
    <xf numFmtId="4" fontId="6" fillId="2" borderId="20" xfId="0" applyNumberFormat="1" applyFont="1" applyFill="1" applyBorder="1"/>
    <xf numFmtId="0" fontId="6" fillId="2" borderId="38" xfId="0" applyFont="1" applyFill="1" applyBorder="1"/>
    <xf numFmtId="3" fontId="6" fillId="2" borderId="26" xfId="0" applyNumberFormat="1" applyFont="1" applyFill="1" applyBorder="1"/>
    <xf numFmtId="4" fontId="6" fillId="2" borderId="26" xfId="0" applyNumberFormat="1" applyFont="1" applyFill="1" applyBorder="1"/>
    <xf numFmtId="4" fontId="6" fillId="2" borderId="27" xfId="0" applyNumberFormat="1" applyFont="1" applyFill="1" applyBorder="1"/>
    <xf numFmtId="4" fontId="4" fillId="3" borderId="35" xfId="0" applyNumberFormat="1" applyFont="1" applyFill="1" applyBorder="1"/>
    <xf numFmtId="0" fontId="8" fillId="2" borderId="18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18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18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6" fillId="2" borderId="18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49" fontId="4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9" fontId="9" fillId="0" borderId="0" xfId="0" applyNumberFormat="1" applyFont="1" applyFill="1" applyAlignment="1">
      <alignment horizontal="left"/>
    </xf>
    <xf numFmtId="0" fontId="6" fillId="2" borderId="3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Q106"/>
  <sheetViews>
    <sheetView tabSelected="1" workbookViewId="0">
      <selection activeCell="A7" sqref="A7:F7"/>
    </sheetView>
  </sheetViews>
  <sheetFormatPr baseColWidth="10" defaultColWidth="9" defaultRowHeight="13" x14ac:dyDescent="0.15"/>
  <cols>
    <col min="1" max="1" width="29" style="15" customWidth="1"/>
    <col min="2" max="2" width="12.3984375" style="15" customWidth="1"/>
    <col min="3" max="3" width="16.3984375" style="15" customWidth="1"/>
    <col min="4" max="6" width="16.796875" style="15" customWidth="1"/>
    <col min="7" max="7" width="17" style="15" customWidth="1"/>
    <col min="8" max="8" width="10.59765625" style="15" bestFit="1" customWidth="1"/>
    <col min="9" max="9" width="9" style="15"/>
    <col min="10" max="10" width="11.796875" style="15" hidden="1" customWidth="1"/>
    <col min="11" max="16384" width="9" style="15"/>
  </cols>
  <sheetData>
    <row r="1" spans="1:17" s="12" customFormat="1" ht="11" x14ac:dyDescent="0.15">
      <c r="A1" s="10"/>
      <c r="B1" s="9"/>
      <c r="C1" s="8"/>
      <c r="D1" s="8"/>
      <c r="E1" s="5"/>
      <c r="F1" s="7"/>
      <c r="G1" s="7" t="s">
        <v>66</v>
      </c>
      <c r="H1" s="5"/>
      <c r="J1" s="5"/>
      <c r="K1" s="5"/>
      <c r="L1" s="5"/>
      <c r="M1" s="5"/>
      <c r="N1" s="5"/>
      <c r="O1" s="5"/>
      <c r="P1" s="5"/>
      <c r="Q1" s="5"/>
    </row>
    <row r="2" spans="1:17" s="12" customFormat="1" ht="11" x14ac:dyDescent="0.15">
      <c r="A2" s="10"/>
      <c r="B2" s="9"/>
      <c r="C2" s="8"/>
      <c r="D2" s="8"/>
      <c r="E2" s="5"/>
      <c r="F2" s="7"/>
      <c r="G2" s="7" t="s">
        <v>97</v>
      </c>
      <c r="H2" s="5"/>
      <c r="J2" s="5"/>
      <c r="K2" s="5"/>
      <c r="L2" s="5"/>
      <c r="M2" s="5"/>
      <c r="N2" s="5"/>
      <c r="O2" s="5"/>
      <c r="P2" s="5"/>
      <c r="Q2" s="5"/>
    </row>
    <row r="3" spans="1:17" s="12" customFormat="1" ht="11" x14ac:dyDescent="0.15">
      <c r="A3" s="10"/>
      <c r="B3" s="9"/>
      <c r="C3" s="8"/>
      <c r="D3" s="8"/>
      <c r="E3" s="5"/>
      <c r="F3" s="7"/>
      <c r="G3" s="7" t="s">
        <v>65</v>
      </c>
      <c r="H3" s="5"/>
      <c r="J3" s="5"/>
      <c r="L3" s="5"/>
      <c r="M3" s="5"/>
      <c r="N3" s="5"/>
      <c r="O3" s="5"/>
      <c r="P3" s="5"/>
      <c r="Q3" s="5"/>
    </row>
    <row r="4" spans="1:17" s="12" customFormat="1" x14ac:dyDescent="0.15">
      <c r="A4" s="10"/>
      <c r="B4" s="9"/>
      <c r="C4" s="8"/>
      <c r="D4" s="8"/>
      <c r="E4" s="5"/>
      <c r="F4" s="7"/>
      <c r="G4" s="7" t="s">
        <v>98</v>
      </c>
      <c r="H4" s="5"/>
      <c r="J4" s="5"/>
      <c r="K4" s="6"/>
      <c r="L4" s="5"/>
      <c r="M4" s="5"/>
      <c r="N4" s="5"/>
      <c r="O4" s="5"/>
      <c r="P4" s="5"/>
      <c r="Q4" s="5"/>
    </row>
    <row r="5" spans="1:17" s="12" customFormat="1" x14ac:dyDescent="0.15">
      <c r="A5" s="10"/>
      <c r="B5" s="9"/>
      <c r="C5" s="8"/>
      <c r="D5" s="8"/>
      <c r="E5" s="5"/>
      <c r="F5" s="7"/>
      <c r="G5" s="7" t="s">
        <v>99</v>
      </c>
      <c r="H5" s="5"/>
      <c r="J5" s="5"/>
      <c r="K5" s="6"/>
      <c r="L5" s="5"/>
      <c r="M5" s="5"/>
      <c r="N5" s="5"/>
      <c r="O5" s="5"/>
      <c r="P5" s="5"/>
      <c r="Q5" s="5"/>
    </row>
    <row r="6" spans="1:17" s="13" customFormat="1" ht="16" x14ac:dyDescent="0.15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</row>
    <row r="7" spans="1:17" s="2" customFormat="1" x14ac:dyDescent="0.15">
      <c r="A7" s="96" t="s">
        <v>64</v>
      </c>
      <c r="B7" s="96"/>
      <c r="C7" s="96"/>
      <c r="D7" s="96"/>
      <c r="E7" s="96"/>
      <c r="F7" s="96"/>
      <c r="G7" s="11"/>
      <c r="H7" s="11"/>
      <c r="I7" s="11"/>
      <c r="J7" s="3"/>
      <c r="L7" s="3"/>
      <c r="M7" s="3"/>
      <c r="N7" s="3"/>
      <c r="O7" s="3"/>
      <c r="P7" s="3"/>
      <c r="Q7" s="3"/>
    </row>
    <row r="8" spans="1:17" s="13" customFormat="1" ht="16" x14ac:dyDescent="0.15">
      <c r="A8" s="97" t="s">
        <v>89</v>
      </c>
      <c r="B8" s="97"/>
      <c r="C8" s="97"/>
      <c r="D8" s="97"/>
      <c r="E8" s="97"/>
      <c r="F8" s="97"/>
      <c r="G8" s="4"/>
      <c r="H8" s="4"/>
      <c r="I8" s="4"/>
      <c r="J8" s="1"/>
      <c r="K8" s="1"/>
      <c r="L8" s="1"/>
      <c r="M8" s="1"/>
      <c r="N8" s="1"/>
      <c r="O8" s="1"/>
      <c r="P8" s="1"/>
      <c r="Q8" s="1"/>
    </row>
    <row r="10" spans="1:17" x14ac:dyDescent="0.15">
      <c r="A10" s="14" t="s">
        <v>90</v>
      </c>
      <c r="B10" s="14"/>
      <c r="F10" s="7"/>
      <c r="G10" s="7" t="s">
        <v>79</v>
      </c>
    </row>
    <row r="11" spans="1:17" x14ac:dyDescent="0.15">
      <c r="A11" s="85" t="s">
        <v>18</v>
      </c>
      <c r="B11" s="86"/>
      <c r="C11" s="87"/>
      <c r="D11" s="91" t="s">
        <v>9</v>
      </c>
      <c r="E11" s="91" t="s">
        <v>10</v>
      </c>
      <c r="F11" s="83" t="s">
        <v>14</v>
      </c>
      <c r="G11" s="84"/>
    </row>
    <row r="12" spans="1:17" x14ac:dyDescent="0.15">
      <c r="A12" s="88"/>
      <c r="B12" s="89"/>
      <c r="C12" s="90"/>
      <c r="D12" s="92"/>
      <c r="E12" s="92"/>
      <c r="F12" s="42" t="s">
        <v>78</v>
      </c>
      <c r="G12" s="43" t="s">
        <v>77</v>
      </c>
    </row>
    <row r="13" spans="1:17" x14ac:dyDescent="0.15">
      <c r="A13" s="105" t="s">
        <v>7</v>
      </c>
      <c r="B13" s="106"/>
      <c r="C13" s="107"/>
      <c r="D13" s="40">
        <f>SUM(D14:D17)</f>
        <v>3000</v>
      </c>
      <c r="E13" s="40">
        <f>SUM(E14:E17)</f>
        <v>0</v>
      </c>
      <c r="F13" s="40">
        <f>SUM(F14:F17)</f>
        <v>0</v>
      </c>
      <c r="G13" s="41">
        <f>SUM(G14:G17)</f>
        <v>0</v>
      </c>
      <c r="H13" s="17"/>
      <c r="I13" s="17"/>
      <c r="J13" s="17"/>
      <c r="K13" s="17"/>
      <c r="L13" s="17"/>
      <c r="M13" s="17"/>
      <c r="N13" s="17"/>
      <c r="O13" s="17"/>
    </row>
    <row r="14" spans="1:17" x14ac:dyDescent="0.15">
      <c r="A14" s="80" t="s">
        <v>43</v>
      </c>
      <c r="B14" s="81"/>
      <c r="C14" s="82"/>
      <c r="D14" s="20">
        <v>1000</v>
      </c>
      <c r="E14" s="20">
        <v>0</v>
      </c>
      <c r="F14" s="20">
        <v>0</v>
      </c>
      <c r="G14" s="30">
        <v>0</v>
      </c>
      <c r="H14" s="17"/>
      <c r="I14" s="17"/>
      <c r="J14" s="17"/>
      <c r="K14" s="17"/>
      <c r="L14" s="17"/>
      <c r="M14" s="17"/>
      <c r="N14" s="17"/>
      <c r="O14" s="17"/>
    </row>
    <row r="15" spans="1:17" x14ac:dyDescent="0.15">
      <c r="A15" s="80" t="s">
        <v>44</v>
      </c>
      <c r="B15" s="81"/>
      <c r="C15" s="82"/>
      <c r="D15" s="20">
        <v>1600</v>
      </c>
      <c r="E15" s="20">
        <v>0</v>
      </c>
      <c r="F15" s="20">
        <v>0</v>
      </c>
      <c r="G15" s="30">
        <v>0</v>
      </c>
      <c r="H15" s="17"/>
      <c r="I15" s="17"/>
      <c r="J15" s="17"/>
      <c r="K15" s="17"/>
      <c r="L15" s="17"/>
      <c r="M15" s="17"/>
      <c r="N15" s="17"/>
      <c r="O15" s="17"/>
    </row>
    <row r="16" spans="1:17" x14ac:dyDescent="0.15">
      <c r="A16" s="80" t="s">
        <v>45</v>
      </c>
      <c r="B16" s="81"/>
      <c r="C16" s="82"/>
      <c r="D16" s="20">
        <v>200</v>
      </c>
      <c r="E16" s="20">
        <v>0</v>
      </c>
      <c r="F16" s="20">
        <v>0</v>
      </c>
      <c r="G16" s="30">
        <v>0</v>
      </c>
      <c r="H16" s="17"/>
      <c r="I16" s="17"/>
      <c r="J16" s="17"/>
      <c r="K16" s="17"/>
      <c r="L16" s="17"/>
      <c r="M16" s="17"/>
      <c r="N16" s="17"/>
      <c r="O16" s="17"/>
    </row>
    <row r="17" spans="1:15" x14ac:dyDescent="0.15">
      <c r="A17" s="80" t="s">
        <v>8</v>
      </c>
      <c r="B17" s="81"/>
      <c r="C17" s="82"/>
      <c r="D17" s="20">
        <v>200</v>
      </c>
      <c r="E17" s="20">
        <v>0</v>
      </c>
      <c r="F17" s="20">
        <v>0</v>
      </c>
      <c r="G17" s="30">
        <v>0</v>
      </c>
      <c r="H17" s="17"/>
      <c r="I17" s="17"/>
      <c r="J17" s="17"/>
      <c r="K17" s="17"/>
      <c r="L17" s="17"/>
      <c r="M17" s="17"/>
      <c r="N17" s="17"/>
      <c r="O17" s="17"/>
    </row>
    <row r="18" spans="1:15" x14ac:dyDescent="0.15">
      <c r="A18" s="93" t="s">
        <v>6</v>
      </c>
      <c r="B18" s="94"/>
      <c r="C18" s="95"/>
      <c r="D18" s="16">
        <f>D19+D21+D20+D22+D23+D24+D25+D26+D27+D36+D38+D51+D58+D59+D61+D78+D80+D37+D68+D79+D60+D81</f>
        <v>63621</v>
      </c>
      <c r="E18" s="16">
        <f t="shared" ref="E18:G18" si="0">E19+E21+E20+E22+E23+E24+E25+E26+E27+E36+E38+E51+E58+E59+E61+E78+E80+E37+E68+E79+E60+E81</f>
        <v>28684</v>
      </c>
      <c r="F18" s="16">
        <f t="shared" si="0"/>
        <v>118417</v>
      </c>
      <c r="G18" s="29">
        <f t="shared" si="0"/>
        <v>10113</v>
      </c>
      <c r="H18" s="17"/>
      <c r="I18" s="17"/>
      <c r="J18" s="17"/>
      <c r="K18" s="17"/>
      <c r="L18" s="17"/>
      <c r="M18" s="17"/>
      <c r="N18" s="17"/>
      <c r="O18" s="17"/>
    </row>
    <row r="19" spans="1:15" x14ac:dyDescent="0.15">
      <c r="A19" s="80" t="s">
        <v>0</v>
      </c>
      <c r="B19" s="81"/>
      <c r="C19" s="82"/>
      <c r="D19" s="20">
        <v>44604</v>
      </c>
      <c r="E19" s="20">
        <v>13846</v>
      </c>
      <c r="F19" s="20">
        <v>34068</v>
      </c>
      <c r="G19" s="30">
        <v>0</v>
      </c>
      <c r="H19" s="17"/>
      <c r="I19" s="17"/>
      <c r="J19" s="17"/>
      <c r="K19" s="17"/>
      <c r="L19" s="17"/>
      <c r="M19" s="17"/>
      <c r="N19" s="17"/>
      <c r="O19" s="17"/>
    </row>
    <row r="20" spans="1:15" x14ac:dyDescent="0.15">
      <c r="A20" s="80" t="s">
        <v>15</v>
      </c>
      <c r="B20" s="81"/>
      <c r="C20" s="82"/>
      <c r="D20" s="20">
        <v>0</v>
      </c>
      <c r="E20" s="20">
        <v>0</v>
      </c>
      <c r="F20" s="20">
        <v>29887</v>
      </c>
      <c r="G20" s="30">
        <v>2600</v>
      </c>
      <c r="H20" s="17"/>
      <c r="I20" s="17"/>
      <c r="J20" s="17"/>
      <c r="K20" s="17"/>
      <c r="L20" s="17"/>
      <c r="M20" s="17"/>
      <c r="N20" s="17"/>
      <c r="O20" s="17"/>
    </row>
    <row r="21" spans="1:15" x14ac:dyDescent="0.15">
      <c r="A21" s="31" t="s">
        <v>74</v>
      </c>
      <c r="B21" s="18"/>
      <c r="C21" s="19"/>
      <c r="D21" s="20">
        <v>11670</v>
      </c>
      <c r="E21" s="20">
        <v>3659</v>
      </c>
      <c r="F21" s="20">
        <v>15254</v>
      </c>
      <c r="G21" s="30">
        <v>613</v>
      </c>
      <c r="H21" s="17"/>
      <c r="I21" s="17"/>
      <c r="J21" s="17"/>
      <c r="K21" s="17"/>
      <c r="L21" s="17"/>
      <c r="M21" s="17"/>
      <c r="N21" s="17"/>
      <c r="O21" s="17"/>
    </row>
    <row r="22" spans="1:15" x14ac:dyDescent="0.15">
      <c r="A22" s="80" t="s">
        <v>11</v>
      </c>
      <c r="B22" s="81"/>
      <c r="C22" s="82"/>
      <c r="D22" s="20">
        <v>0</v>
      </c>
      <c r="E22" s="20">
        <v>5650</v>
      </c>
      <c r="F22" s="20">
        <v>30</v>
      </c>
      <c r="G22" s="30">
        <v>0</v>
      </c>
      <c r="H22" s="17"/>
      <c r="I22" s="17"/>
      <c r="J22" s="17"/>
      <c r="K22" s="17"/>
      <c r="L22" s="17"/>
      <c r="M22" s="17"/>
      <c r="N22" s="17"/>
      <c r="O22" s="17"/>
    </row>
    <row r="23" spans="1:15" hidden="1" x14ac:dyDescent="0.15">
      <c r="A23" s="80" t="s">
        <v>27</v>
      </c>
      <c r="B23" s="81"/>
      <c r="C23" s="82"/>
      <c r="D23" s="20"/>
      <c r="E23" s="20"/>
      <c r="F23" s="20"/>
      <c r="G23" s="30"/>
      <c r="H23" s="17"/>
      <c r="I23" s="17"/>
      <c r="J23" s="17"/>
      <c r="K23" s="17"/>
      <c r="L23" s="17"/>
      <c r="M23" s="17"/>
      <c r="N23" s="17"/>
      <c r="O23" s="17"/>
    </row>
    <row r="24" spans="1:15" x14ac:dyDescent="0.15">
      <c r="A24" s="80" t="s">
        <v>1</v>
      </c>
      <c r="B24" s="81"/>
      <c r="C24" s="82"/>
      <c r="D24" s="20">
        <v>100</v>
      </c>
      <c r="E24" s="20">
        <v>0</v>
      </c>
      <c r="F24" s="20">
        <v>71</v>
      </c>
      <c r="G24" s="30">
        <v>0</v>
      </c>
      <c r="H24" s="17"/>
      <c r="I24" s="17"/>
      <c r="J24" s="17"/>
      <c r="K24" s="17"/>
      <c r="L24" s="17"/>
      <c r="M24" s="17"/>
      <c r="N24" s="17"/>
      <c r="O24" s="17"/>
    </row>
    <row r="25" spans="1:15" x14ac:dyDescent="0.15">
      <c r="A25" s="31" t="s">
        <v>2</v>
      </c>
      <c r="B25" s="18"/>
      <c r="C25" s="19"/>
      <c r="D25" s="20">
        <v>200</v>
      </c>
      <c r="E25" s="20">
        <v>250</v>
      </c>
      <c r="F25" s="20">
        <v>71</v>
      </c>
      <c r="G25" s="30">
        <v>0</v>
      </c>
      <c r="H25" s="17"/>
      <c r="I25" s="17"/>
      <c r="J25" s="17"/>
      <c r="K25" s="17"/>
      <c r="L25" s="17"/>
      <c r="M25" s="17"/>
      <c r="N25" s="17"/>
      <c r="O25" s="17"/>
    </row>
    <row r="26" spans="1:15" x14ac:dyDescent="0.15">
      <c r="A26" s="80" t="s">
        <v>3</v>
      </c>
      <c r="B26" s="81"/>
      <c r="C26" s="82"/>
      <c r="D26" s="20">
        <v>790</v>
      </c>
      <c r="E26" s="20">
        <v>0</v>
      </c>
      <c r="F26" s="20">
        <v>4240</v>
      </c>
      <c r="G26" s="30">
        <v>0</v>
      </c>
      <c r="H26" s="17"/>
      <c r="I26" s="17"/>
      <c r="J26" s="17"/>
      <c r="K26" s="17"/>
      <c r="L26" s="17"/>
      <c r="M26" s="17"/>
      <c r="N26" s="17"/>
      <c r="O26" s="17"/>
    </row>
    <row r="27" spans="1:15" x14ac:dyDescent="0.15">
      <c r="A27" s="80" t="s">
        <v>88</v>
      </c>
      <c r="B27" s="81"/>
      <c r="C27" s="82"/>
      <c r="D27" s="20">
        <v>600</v>
      </c>
      <c r="E27" s="20">
        <v>0</v>
      </c>
      <c r="F27" s="20">
        <v>2200</v>
      </c>
      <c r="G27" s="30">
        <v>0</v>
      </c>
      <c r="H27" s="17"/>
      <c r="I27" s="17"/>
      <c r="J27" s="17"/>
      <c r="K27" s="17"/>
      <c r="L27" s="17"/>
      <c r="M27" s="17"/>
      <c r="N27" s="17"/>
      <c r="O27" s="17"/>
    </row>
    <row r="28" spans="1:15" hidden="1" x14ac:dyDescent="0.15">
      <c r="A28" s="77" t="s">
        <v>52</v>
      </c>
      <c r="B28" s="78"/>
      <c r="C28" s="79"/>
      <c r="D28" s="23"/>
      <c r="E28" s="23">
        <v>109.9</v>
      </c>
      <c r="F28" s="23"/>
      <c r="G28" s="30"/>
      <c r="H28" s="17"/>
      <c r="I28" s="17"/>
      <c r="J28" s="17"/>
      <c r="K28" s="17"/>
      <c r="L28" s="17"/>
      <c r="M28" s="17"/>
      <c r="N28" s="17"/>
      <c r="O28" s="17"/>
    </row>
    <row r="29" spans="1:15" ht="26.25" hidden="1" customHeight="1" x14ac:dyDescent="0.15">
      <c r="A29" s="77" t="s">
        <v>54</v>
      </c>
      <c r="B29" s="78"/>
      <c r="C29" s="79"/>
      <c r="D29" s="23"/>
      <c r="E29" s="23">
        <v>214.21</v>
      </c>
      <c r="F29" s="23"/>
      <c r="G29" s="30"/>
      <c r="H29" s="17"/>
      <c r="I29" s="17"/>
      <c r="J29" s="17"/>
      <c r="K29" s="17"/>
      <c r="L29" s="17"/>
      <c r="M29" s="17"/>
      <c r="N29" s="17"/>
      <c r="O29" s="17"/>
    </row>
    <row r="30" spans="1:15" hidden="1" x14ac:dyDescent="0.15">
      <c r="A30" s="77" t="s">
        <v>57</v>
      </c>
      <c r="B30" s="78"/>
      <c r="C30" s="79"/>
      <c r="D30" s="23"/>
      <c r="E30" s="23"/>
      <c r="F30" s="23">
        <v>114.08</v>
      </c>
      <c r="G30" s="30"/>
      <c r="H30" s="17"/>
      <c r="I30" s="17"/>
      <c r="J30" s="17"/>
      <c r="K30" s="17"/>
      <c r="L30" s="17"/>
      <c r="M30" s="17"/>
      <c r="N30" s="17"/>
      <c r="O30" s="17"/>
    </row>
    <row r="31" spans="1:15" hidden="1" x14ac:dyDescent="0.15">
      <c r="A31" s="77" t="s">
        <v>58</v>
      </c>
      <c r="B31" s="78"/>
      <c r="C31" s="79"/>
      <c r="D31" s="23"/>
      <c r="E31" s="23"/>
      <c r="F31" s="23">
        <v>80.03</v>
      </c>
      <c r="G31" s="30"/>
      <c r="H31" s="17"/>
      <c r="I31" s="17"/>
      <c r="J31" s="17"/>
      <c r="K31" s="17"/>
      <c r="L31" s="17"/>
      <c r="M31" s="17"/>
      <c r="N31" s="17"/>
      <c r="O31" s="17"/>
    </row>
    <row r="32" spans="1:15" hidden="1" x14ac:dyDescent="0.15">
      <c r="A32" s="77" t="s">
        <v>59</v>
      </c>
      <c r="B32" s="78"/>
      <c r="C32" s="79"/>
      <c r="D32" s="23"/>
      <c r="E32" s="23"/>
      <c r="F32" s="23">
        <v>238.92</v>
      </c>
      <c r="G32" s="30"/>
      <c r="H32" s="17"/>
      <c r="I32" s="17"/>
      <c r="J32" s="17"/>
      <c r="K32" s="17"/>
      <c r="L32" s="17"/>
      <c r="M32" s="17"/>
      <c r="N32" s="17"/>
      <c r="O32" s="17"/>
    </row>
    <row r="33" spans="1:15" hidden="1" x14ac:dyDescent="0.15">
      <c r="A33" s="77" t="s">
        <v>60</v>
      </c>
      <c r="B33" s="78"/>
      <c r="C33" s="79"/>
      <c r="D33" s="23"/>
      <c r="E33" s="23"/>
      <c r="F33" s="23">
        <v>170</v>
      </c>
      <c r="G33" s="30"/>
      <c r="H33" s="17"/>
      <c r="I33" s="17"/>
      <c r="J33" s="17"/>
      <c r="K33" s="17"/>
      <c r="L33" s="17"/>
      <c r="M33" s="17"/>
      <c r="N33" s="17"/>
      <c r="O33" s="17"/>
    </row>
    <row r="34" spans="1:15" ht="12.75" hidden="1" customHeight="1" x14ac:dyDescent="0.15">
      <c r="A34" s="77" t="s">
        <v>61</v>
      </c>
      <c r="B34" s="78"/>
      <c r="C34" s="79"/>
      <c r="D34" s="23"/>
      <c r="E34" s="23"/>
      <c r="F34" s="23">
        <v>200</v>
      </c>
      <c r="G34" s="30"/>
      <c r="H34" s="17"/>
      <c r="I34" s="17"/>
      <c r="J34" s="17"/>
      <c r="K34" s="17"/>
      <c r="L34" s="17"/>
      <c r="M34" s="17"/>
      <c r="N34" s="17"/>
      <c r="O34" s="17"/>
    </row>
    <row r="35" spans="1:15" hidden="1" x14ac:dyDescent="0.15">
      <c r="A35" s="77" t="s">
        <v>47</v>
      </c>
      <c r="B35" s="78"/>
      <c r="C35" s="79"/>
      <c r="D35" s="23"/>
      <c r="E35" s="23"/>
      <c r="F35" s="23"/>
      <c r="G35" s="30"/>
      <c r="H35" s="17"/>
      <c r="I35" s="17"/>
      <c r="J35" s="17"/>
      <c r="K35" s="17"/>
      <c r="L35" s="17"/>
      <c r="M35" s="17"/>
      <c r="N35" s="17"/>
      <c r="O35" s="17"/>
    </row>
    <row r="36" spans="1:15" x14ac:dyDescent="0.15">
      <c r="A36" s="80" t="s">
        <v>12</v>
      </c>
      <c r="B36" s="81"/>
      <c r="C36" s="82"/>
      <c r="D36" s="20">
        <v>324</v>
      </c>
      <c r="E36" s="20">
        <v>0</v>
      </c>
      <c r="F36" s="20">
        <v>450</v>
      </c>
      <c r="G36" s="30">
        <v>0</v>
      </c>
      <c r="H36" s="17"/>
      <c r="I36" s="17"/>
      <c r="J36" s="17"/>
      <c r="K36" s="17"/>
      <c r="L36" s="17"/>
      <c r="M36" s="17"/>
      <c r="N36" s="17"/>
      <c r="O36" s="17"/>
    </row>
    <row r="37" spans="1:15" x14ac:dyDescent="0.15">
      <c r="A37" s="80" t="s">
        <v>30</v>
      </c>
      <c r="B37" s="81"/>
      <c r="C37" s="82"/>
      <c r="D37" s="20">
        <v>250</v>
      </c>
      <c r="E37" s="20">
        <v>100</v>
      </c>
      <c r="F37" s="20">
        <v>250</v>
      </c>
      <c r="G37" s="30">
        <v>0</v>
      </c>
      <c r="H37" s="17"/>
      <c r="I37" s="17"/>
      <c r="J37" s="17"/>
      <c r="K37" s="17"/>
      <c r="L37" s="17"/>
      <c r="M37" s="17"/>
      <c r="N37" s="17"/>
      <c r="O37" s="17"/>
    </row>
    <row r="38" spans="1:15" ht="25.5" customHeight="1" x14ac:dyDescent="0.15">
      <c r="A38" s="108" t="s">
        <v>16</v>
      </c>
      <c r="B38" s="109"/>
      <c r="C38" s="110"/>
      <c r="D38" s="20">
        <f>SUM(D39:D49)</f>
        <v>0</v>
      </c>
      <c r="E38" s="20">
        <f t="shared" ref="E38:G38" si="1">SUM(E39:E49)</f>
        <v>3000</v>
      </c>
      <c r="F38" s="20">
        <v>26569</v>
      </c>
      <c r="G38" s="32">
        <f t="shared" si="1"/>
        <v>6250</v>
      </c>
      <c r="H38" s="17"/>
      <c r="I38" s="17"/>
      <c r="J38" s="17"/>
      <c r="K38" s="17"/>
      <c r="L38" s="17"/>
      <c r="M38" s="17"/>
      <c r="N38" s="17"/>
      <c r="O38" s="17"/>
    </row>
    <row r="39" spans="1:15" x14ac:dyDescent="0.15">
      <c r="A39" s="77" t="s">
        <v>68</v>
      </c>
      <c r="B39" s="78"/>
      <c r="C39" s="79"/>
      <c r="D39" s="23"/>
      <c r="E39" s="23">
        <v>3000</v>
      </c>
      <c r="F39" s="23">
        <v>4000</v>
      </c>
      <c r="G39" s="33">
        <v>500</v>
      </c>
      <c r="H39" s="17"/>
      <c r="I39" s="17"/>
      <c r="J39" s="17"/>
      <c r="K39" s="17"/>
      <c r="L39" s="17"/>
      <c r="M39" s="17"/>
      <c r="N39" s="17"/>
      <c r="O39" s="17"/>
    </row>
    <row r="40" spans="1:15" ht="12.75" customHeight="1" x14ac:dyDescent="0.15">
      <c r="A40" s="77" t="s">
        <v>69</v>
      </c>
      <c r="B40" s="78"/>
      <c r="C40" s="79"/>
      <c r="D40" s="23"/>
      <c r="E40" s="23"/>
      <c r="F40" s="23">
        <v>200</v>
      </c>
      <c r="G40" s="33">
        <v>300</v>
      </c>
      <c r="H40" s="17"/>
      <c r="I40" s="17"/>
      <c r="J40" s="17"/>
      <c r="K40" s="17"/>
      <c r="L40" s="17"/>
      <c r="M40" s="17"/>
      <c r="N40" s="17"/>
      <c r="O40" s="17"/>
    </row>
    <row r="41" spans="1:15" x14ac:dyDescent="0.15">
      <c r="A41" s="77" t="s">
        <v>91</v>
      </c>
      <c r="B41" s="78"/>
      <c r="C41" s="79"/>
      <c r="D41" s="23"/>
      <c r="E41" s="23"/>
      <c r="F41" s="23">
        <v>0</v>
      </c>
      <c r="G41" s="33">
        <v>3450</v>
      </c>
      <c r="H41" s="17"/>
      <c r="I41" s="17"/>
      <c r="J41" s="17"/>
      <c r="K41" s="17"/>
      <c r="L41" s="17"/>
      <c r="M41" s="17"/>
      <c r="N41" s="17"/>
      <c r="O41" s="17"/>
    </row>
    <row r="42" spans="1:15" x14ac:dyDescent="0.15">
      <c r="A42" s="77" t="s">
        <v>82</v>
      </c>
      <c r="B42" s="78"/>
      <c r="C42" s="79"/>
      <c r="D42" s="23"/>
      <c r="E42" s="23"/>
      <c r="F42" s="23">
        <v>900</v>
      </c>
      <c r="G42" s="33">
        <v>0</v>
      </c>
      <c r="H42" s="17"/>
      <c r="I42" s="17"/>
      <c r="J42" s="17"/>
      <c r="K42" s="17"/>
      <c r="L42" s="17"/>
      <c r="M42" s="17"/>
      <c r="N42" s="17"/>
      <c r="O42" s="17"/>
    </row>
    <row r="43" spans="1:15" x14ac:dyDescent="0.15">
      <c r="A43" s="77" t="s">
        <v>92</v>
      </c>
      <c r="B43" s="78"/>
      <c r="C43" s="79"/>
      <c r="D43" s="23"/>
      <c r="E43" s="23"/>
      <c r="F43" s="23">
        <v>0</v>
      </c>
      <c r="G43" s="33">
        <v>2000</v>
      </c>
      <c r="H43" s="17"/>
      <c r="I43" s="17"/>
      <c r="J43" s="17"/>
      <c r="K43" s="17"/>
      <c r="L43" s="17"/>
      <c r="M43" s="17"/>
      <c r="N43" s="17"/>
      <c r="O43" s="17"/>
    </row>
    <row r="44" spans="1:15" x14ac:dyDescent="0.15">
      <c r="A44" s="77" t="s">
        <v>85</v>
      </c>
      <c r="B44" s="78"/>
      <c r="C44" s="79"/>
      <c r="D44" s="23"/>
      <c r="E44" s="23"/>
      <c r="F44" s="23">
        <v>5000</v>
      </c>
      <c r="G44" s="33">
        <v>0</v>
      </c>
      <c r="H44" s="17"/>
      <c r="I44" s="17"/>
      <c r="J44" s="17"/>
      <c r="K44" s="17"/>
      <c r="L44" s="17"/>
      <c r="M44" s="17"/>
      <c r="N44" s="17"/>
      <c r="O44" s="17"/>
    </row>
    <row r="45" spans="1:15" x14ac:dyDescent="0.15">
      <c r="A45" s="77" t="s">
        <v>70</v>
      </c>
      <c r="B45" s="78"/>
      <c r="C45" s="79"/>
      <c r="D45" s="23"/>
      <c r="E45" s="23"/>
      <c r="F45" s="23">
        <v>1889</v>
      </c>
      <c r="G45" s="33">
        <v>0</v>
      </c>
      <c r="H45" s="17"/>
      <c r="I45" s="17"/>
      <c r="J45" s="17"/>
      <c r="K45" s="17"/>
      <c r="L45" s="17"/>
      <c r="M45" s="17"/>
      <c r="N45" s="17"/>
      <c r="O45" s="17"/>
    </row>
    <row r="46" spans="1:15" x14ac:dyDescent="0.15">
      <c r="A46" s="74" t="s">
        <v>86</v>
      </c>
      <c r="B46" s="75"/>
      <c r="C46" s="76"/>
      <c r="D46" s="23"/>
      <c r="E46" s="23"/>
      <c r="F46" s="23">
        <v>3000</v>
      </c>
      <c r="G46" s="33">
        <v>0</v>
      </c>
      <c r="H46" s="17"/>
      <c r="I46" s="17"/>
      <c r="J46" s="17"/>
      <c r="K46" s="17"/>
      <c r="L46" s="17"/>
      <c r="M46" s="17"/>
      <c r="N46" s="17"/>
      <c r="O46" s="17"/>
    </row>
    <row r="47" spans="1:15" x14ac:dyDescent="0.15">
      <c r="A47" s="77" t="s">
        <v>71</v>
      </c>
      <c r="B47" s="78"/>
      <c r="C47" s="79"/>
      <c r="D47" s="23"/>
      <c r="E47" s="23"/>
      <c r="F47" s="23">
        <v>4329</v>
      </c>
      <c r="G47" s="33">
        <v>0</v>
      </c>
      <c r="H47" s="17"/>
      <c r="I47" s="17"/>
      <c r="J47" s="17"/>
      <c r="K47" s="17"/>
      <c r="L47" s="17"/>
      <c r="M47" s="17"/>
      <c r="N47" s="17"/>
      <c r="O47" s="17"/>
    </row>
    <row r="48" spans="1:15" x14ac:dyDescent="0.15">
      <c r="A48" s="74" t="s">
        <v>87</v>
      </c>
      <c r="B48" s="75"/>
      <c r="C48" s="76"/>
      <c r="D48" s="23"/>
      <c r="E48" s="23"/>
      <c r="F48" s="23">
        <v>2912</v>
      </c>
      <c r="G48" s="33">
        <v>0</v>
      </c>
      <c r="H48" s="17"/>
      <c r="I48" s="17"/>
      <c r="J48" s="17"/>
      <c r="K48" s="17"/>
      <c r="L48" s="17"/>
      <c r="M48" s="17"/>
      <c r="N48" s="17"/>
      <c r="O48" s="17"/>
    </row>
    <row r="49" spans="1:15" ht="12.75" customHeight="1" x14ac:dyDescent="0.15">
      <c r="A49" s="77" t="s">
        <v>76</v>
      </c>
      <c r="B49" s="78"/>
      <c r="C49" s="79"/>
      <c r="D49" s="23"/>
      <c r="E49" s="23"/>
      <c r="F49" s="23">
        <v>2251</v>
      </c>
      <c r="G49" s="33">
        <v>0</v>
      </c>
      <c r="H49" s="17"/>
      <c r="I49" s="17"/>
      <c r="J49" s="17"/>
      <c r="K49" s="17"/>
      <c r="L49" s="17"/>
      <c r="M49" s="17"/>
      <c r="N49" s="17"/>
      <c r="O49" s="17"/>
    </row>
    <row r="50" spans="1:15" ht="12.75" customHeight="1" x14ac:dyDescent="0.15">
      <c r="A50" s="71" t="s">
        <v>83</v>
      </c>
      <c r="B50" s="72"/>
      <c r="C50" s="73"/>
      <c r="D50" s="23"/>
      <c r="E50" s="23"/>
      <c r="F50" s="23">
        <v>2088</v>
      </c>
      <c r="G50" s="33">
        <v>0</v>
      </c>
      <c r="H50" s="17"/>
      <c r="I50" s="17"/>
      <c r="J50" s="17"/>
      <c r="K50" s="17"/>
      <c r="L50" s="17"/>
      <c r="M50" s="17"/>
      <c r="N50" s="17"/>
      <c r="O50" s="17"/>
    </row>
    <row r="51" spans="1:15" x14ac:dyDescent="0.15">
      <c r="A51" s="80" t="s">
        <v>17</v>
      </c>
      <c r="B51" s="81"/>
      <c r="C51" s="82"/>
      <c r="D51" s="20">
        <f>SUM(D52:D57)</f>
        <v>3133</v>
      </c>
      <c r="E51" s="20">
        <f t="shared" ref="E51" si="2">SUM(E52:E57)</f>
        <v>1085</v>
      </c>
      <c r="F51" s="20">
        <v>3427</v>
      </c>
      <c r="G51" s="32">
        <v>500</v>
      </c>
      <c r="H51" s="17"/>
      <c r="I51" s="17"/>
      <c r="J51" s="17"/>
      <c r="K51" s="17"/>
      <c r="L51" s="17"/>
      <c r="M51" s="17"/>
      <c r="N51" s="17"/>
      <c r="O51" s="17"/>
    </row>
    <row r="52" spans="1:15" x14ac:dyDescent="0.15">
      <c r="A52" s="77" t="s">
        <v>28</v>
      </c>
      <c r="B52" s="78"/>
      <c r="C52" s="79"/>
      <c r="D52" s="23">
        <v>3133</v>
      </c>
      <c r="E52" s="23">
        <v>1085</v>
      </c>
      <c r="F52" s="23">
        <v>3427</v>
      </c>
      <c r="G52" s="33">
        <v>0</v>
      </c>
      <c r="H52" s="17"/>
      <c r="I52" s="17"/>
      <c r="J52" s="17"/>
      <c r="K52" s="17"/>
      <c r="L52" s="17"/>
      <c r="M52" s="17"/>
      <c r="N52" s="17"/>
      <c r="O52" s="17"/>
    </row>
    <row r="53" spans="1:15" x14ac:dyDescent="0.15">
      <c r="A53" s="77" t="s">
        <v>72</v>
      </c>
      <c r="B53" s="78"/>
      <c r="C53" s="79"/>
      <c r="D53" s="23"/>
      <c r="E53" s="23"/>
      <c r="F53" s="23">
        <v>0</v>
      </c>
      <c r="G53" s="33">
        <v>500</v>
      </c>
      <c r="H53" s="17"/>
      <c r="I53" s="17"/>
      <c r="J53" s="17"/>
      <c r="K53" s="17"/>
      <c r="L53" s="17"/>
      <c r="M53" s="17"/>
      <c r="N53" s="17"/>
      <c r="O53" s="17"/>
    </row>
    <row r="54" spans="1:15" hidden="1" x14ac:dyDescent="0.15">
      <c r="A54" s="77" t="s">
        <v>53</v>
      </c>
      <c r="B54" s="78"/>
      <c r="C54" s="79"/>
      <c r="D54" s="23"/>
      <c r="E54" s="23"/>
      <c r="F54" s="23"/>
      <c r="G54" s="30"/>
      <c r="H54" s="17"/>
      <c r="I54" s="17"/>
      <c r="J54" s="17"/>
      <c r="K54" s="17"/>
      <c r="L54" s="17"/>
      <c r="M54" s="17"/>
      <c r="N54" s="17"/>
      <c r="O54" s="17"/>
    </row>
    <row r="55" spans="1:15" ht="12.75" hidden="1" customHeight="1" x14ac:dyDescent="0.15">
      <c r="A55" s="77" t="s">
        <v>31</v>
      </c>
      <c r="B55" s="78"/>
      <c r="C55" s="79"/>
      <c r="D55" s="23"/>
      <c r="E55" s="23"/>
      <c r="F55" s="23"/>
      <c r="G55" s="30"/>
      <c r="H55" s="17"/>
      <c r="I55" s="17"/>
      <c r="J55" s="17"/>
      <c r="K55" s="17"/>
      <c r="L55" s="17"/>
      <c r="M55" s="17"/>
      <c r="N55" s="17"/>
      <c r="O55" s="17"/>
    </row>
    <row r="56" spans="1:15" hidden="1" x14ac:dyDescent="0.15">
      <c r="A56" s="77" t="s">
        <v>32</v>
      </c>
      <c r="B56" s="78"/>
      <c r="C56" s="79"/>
      <c r="D56" s="23"/>
      <c r="E56" s="23"/>
      <c r="F56" s="23"/>
      <c r="G56" s="30"/>
      <c r="H56" s="17"/>
      <c r="I56" s="17"/>
      <c r="J56" s="17"/>
      <c r="K56" s="17"/>
      <c r="L56" s="17"/>
      <c r="M56" s="17"/>
      <c r="N56" s="17"/>
      <c r="O56" s="17"/>
    </row>
    <row r="57" spans="1:15" hidden="1" x14ac:dyDescent="0.15">
      <c r="A57" s="77" t="s">
        <v>33</v>
      </c>
      <c r="B57" s="78"/>
      <c r="C57" s="79"/>
      <c r="D57" s="23"/>
      <c r="E57" s="23"/>
      <c r="F57" s="23"/>
      <c r="G57" s="30"/>
      <c r="H57" s="17"/>
      <c r="I57" s="17"/>
      <c r="J57" s="17"/>
      <c r="K57" s="17"/>
      <c r="L57" s="17"/>
      <c r="M57" s="17"/>
      <c r="N57" s="17"/>
      <c r="O57" s="17"/>
    </row>
    <row r="58" spans="1:15" hidden="1" x14ac:dyDescent="0.15">
      <c r="A58" s="108" t="s">
        <v>29</v>
      </c>
      <c r="B58" s="109"/>
      <c r="C58" s="110"/>
      <c r="D58" s="20">
        <v>0</v>
      </c>
      <c r="E58" s="20">
        <v>0</v>
      </c>
      <c r="F58" s="20">
        <v>0</v>
      </c>
      <c r="G58" s="30"/>
      <c r="H58" s="17"/>
      <c r="I58" s="17"/>
      <c r="J58" s="17"/>
      <c r="K58" s="17"/>
      <c r="L58" s="17"/>
      <c r="M58" s="17"/>
      <c r="N58" s="17"/>
      <c r="O58" s="17"/>
    </row>
    <row r="59" spans="1:15" x14ac:dyDescent="0.15">
      <c r="A59" s="80" t="s">
        <v>4</v>
      </c>
      <c r="B59" s="81"/>
      <c r="C59" s="82"/>
      <c r="D59" s="20">
        <v>100</v>
      </c>
      <c r="E59" s="20">
        <v>100</v>
      </c>
      <c r="F59" s="20">
        <v>600</v>
      </c>
      <c r="G59" s="30">
        <v>150</v>
      </c>
      <c r="H59" s="17"/>
      <c r="I59" s="17"/>
      <c r="J59" s="17"/>
      <c r="K59" s="17"/>
      <c r="L59" s="17"/>
      <c r="M59" s="17"/>
      <c r="N59" s="17"/>
      <c r="O59" s="17"/>
    </row>
    <row r="60" spans="1:15" x14ac:dyDescent="0.15">
      <c r="A60" s="80" t="s">
        <v>67</v>
      </c>
      <c r="B60" s="81"/>
      <c r="C60" s="82"/>
      <c r="D60" s="20">
        <v>100</v>
      </c>
      <c r="E60" s="20">
        <v>100</v>
      </c>
      <c r="F60" s="20">
        <v>100</v>
      </c>
      <c r="G60" s="30">
        <v>0</v>
      </c>
      <c r="H60" s="17"/>
      <c r="I60" s="17"/>
      <c r="J60" s="17"/>
      <c r="K60" s="17"/>
      <c r="L60" s="17"/>
      <c r="M60" s="17"/>
      <c r="N60" s="17"/>
      <c r="O60" s="17"/>
    </row>
    <row r="61" spans="1:15" x14ac:dyDescent="0.15">
      <c r="A61" s="80" t="s">
        <v>5</v>
      </c>
      <c r="B61" s="81"/>
      <c r="C61" s="82"/>
      <c r="D61" s="20">
        <v>250</v>
      </c>
      <c r="E61" s="20">
        <v>500</v>
      </c>
      <c r="F61" s="20">
        <v>600</v>
      </c>
      <c r="G61" s="30">
        <v>0</v>
      </c>
      <c r="H61" s="17"/>
      <c r="I61" s="17"/>
      <c r="J61" s="17"/>
      <c r="K61" s="17"/>
      <c r="L61" s="17"/>
      <c r="M61" s="17"/>
      <c r="N61" s="17"/>
      <c r="O61" s="17"/>
    </row>
    <row r="62" spans="1:15" hidden="1" x14ac:dyDescent="0.15">
      <c r="A62" s="77" t="s">
        <v>48</v>
      </c>
      <c r="B62" s="78"/>
      <c r="C62" s="79"/>
      <c r="D62" s="23"/>
      <c r="E62" s="23"/>
      <c r="F62" s="23"/>
      <c r="G62" s="30"/>
      <c r="H62" s="17"/>
      <c r="I62" s="17"/>
      <c r="J62" s="17"/>
      <c r="K62" s="17"/>
      <c r="L62" s="17"/>
      <c r="M62" s="17"/>
      <c r="N62" s="17"/>
      <c r="O62" s="17"/>
    </row>
    <row r="63" spans="1:15" hidden="1" x14ac:dyDescent="0.15">
      <c r="A63" s="77" t="s">
        <v>49</v>
      </c>
      <c r="B63" s="78"/>
      <c r="C63" s="79"/>
      <c r="D63" s="23"/>
      <c r="E63" s="23"/>
      <c r="F63" s="23"/>
      <c r="G63" s="30"/>
      <c r="H63" s="17"/>
      <c r="I63" s="17"/>
      <c r="J63" s="17"/>
      <c r="K63" s="17"/>
      <c r="L63" s="17"/>
      <c r="M63" s="17"/>
      <c r="N63" s="17"/>
      <c r="O63" s="17"/>
    </row>
    <row r="64" spans="1:15" hidden="1" x14ac:dyDescent="0.15">
      <c r="A64" s="77" t="s">
        <v>35</v>
      </c>
      <c r="B64" s="78"/>
      <c r="C64" s="79"/>
      <c r="D64" s="23"/>
      <c r="E64" s="23"/>
      <c r="F64" s="23"/>
      <c r="G64" s="30"/>
      <c r="H64" s="17"/>
      <c r="I64" s="17"/>
      <c r="J64" s="17"/>
      <c r="K64" s="17"/>
      <c r="L64" s="17"/>
      <c r="M64" s="17"/>
      <c r="N64" s="17"/>
      <c r="O64" s="17"/>
    </row>
    <row r="65" spans="1:15" ht="12.75" hidden="1" customHeight="1" x14ac:dyDescent="0.15">
      <c r="A65" s="77" t="s">
        <v>34</v>
      </c>
      <c r="B65" s="78"/>
      <c r="C65" s="79"/>
      <c r="D65" s="23"/>
      <c r="E65" s="23"/>
      <c r="F65" s="23"/>
      <c r="G65" s="30"/>
      <c r="H65" s="17"/>
      <c r="I65" s="17"/>
      <c r="J65" s="17"/>
      <c r="K65" s="17"/>
      <c r="L65" s="17"/>
      <c r="M65" s="17"/>
      <c r="N65" s="17"/>
      <c r="O65" s="17"/>
    </row>
    <row r="66" spans="1:15" ht="12.75" hidden="1" customHeight="1" x14ac:dyDescent="0.15">
      <c r="A66" s="77" t="s">
        <v>36</v>
      </c>
      <c r="B66" s="78"/>
      <c r="C66" s="79"/>
      <c r="D66" s="23"/>
      <c r="E66" s="23"/>
      <c r="F66" s="23"/>
      <c r="G66" s="30"/>
      <c r="H66" s="17"/>
      <c r="I66" s="17"/>
      <c r="J66" s="17"/>
      <c r="K66" s="17"/>
      <c r="L66" s="17"/>
      <c r="M66" s="17"/>
      <c r="N66" s="17"/>
      <c r="O66" s="17"/>
    </row>
    <row r="67" spans="1:15" hidden="1" x14ac:dyDescent="0.15">
      <c r="A67" s="77" t="s">
        <v>63</v>
      </c>
      <c r="B67" s="78"/>
      <c r="C67" s="79"/>
      <c r="D67" s="23"/>
      <c r="E67" s="23"/>
      <c r="F67" s="23"/>
      <c r="G67" s="30"/>
      <c r="H67" s="17"/>
      <c r="I67" s="17"/>
      <c r="J67" s="17"/>
      <c r="K67" s="17"/>
      <c r="L67" s="17"/>
      <c r="M67" s="17"/>
      <c r="N67" s="17"/>
      <c r="O67" s="17"/>
    </row>
    <row r="68" spans="1:15" hidden="1" x14ac:dyDescent="0.15">
      <c r="A68" s="80" t="s">
        <v>39</v>
      </c>
      <c r="B68" s="81"/>
      <c r="C68" s="82"/>
      <c r="D68" s="20">
        <f>SUM(D69:D77)</f>
        <v>0</v>
      </c>
      <c r="E68" s="20">
        <f>SUM(E69:E77)</f>
        <v>0</v>
      </c>
      <c r="F68" s="20">
        <f>SUM(F69:F77)</f>
        <v>0</v>
      </c>
      <c r="G68" s="30"/>
      <c r="H68" s="17"/>
      <c r="I68" s="17"/>
      <c r="J68" s="17"/>
      <c r="K68" s="17"/>
      <c r="L68" s="17"/>
      <c r="M68" s="17"/>
      <c r="N68" s="17"/>
      <c r="O68" s="17"/>
    </row>
    <row r="69" spans="1:15" hidden="1" x14ac:dyDescent="0.15">
      <c r="A69" s="77" t="s">
        <v>55</v>
      </c>
      <c r="B69" s="78"/>
      <c r="C69" s="79"/>
      <c r="D69" s="23"/>
      <c r="E69" s="23"/>
      <c r="F69" s="23"/>
      <c r="G69" s="30"/>
      <c r="H69" s="17"/>
      <c r="I69" s="17"/>
      <c r="J69" s="17"/>
      <c r="K69" s="17"/>
      <c r="L69" s="17"/>
      <c r="M69" s="17"/>
      <c r="N69" s="17"/>
      <c r="O69" s="17"/>
    </row>
    <row r="70" spans="1:15" hidden="1" x14ac:dyDescent="0.15">
      <c r="A70" s="77" t="s">
        <v>56</v>
      </c>
      <c r="B70" s="78"/>
      <c r="C70" s="79"/>
      <c r="D70" s="23"/>
      <c r="E70" s="23"/>
      <c r="F70" s="23"/>
      <c r="G70" s="30"/>
      <c r="H70" s="17"/>
      <c r="I70" s="17"/>
      <c r="J70" s="17"/>
      <c r="K70" s="17"/>
      <c r="L70" s="17"/>
      <c r="M70" s="17"/>
      <c r="N70" s="17"/>
      <c r="O70" s="17"/>
    </row>
    <row r="71" spans="1:15" hidden="1" x14ac:dyDescent="0.15">
      <c r="A71" s="77" t="s">
        <v>51</v>
      </c>
      <c r="B71" s="78"/>
      <c r="C71" s="79"/>
      <c r="D71" s="23"/>
      <c r="E71" s="23"/>
      <c r="F71" s="23"/>
      <c r="G71" s="30"/>
      <c r="H71" s="17"/>
      <c r="I71" s="17"/>
      <c r="J71" s="17"/>
      <c r="K71" s="17"/>
      <c r="L71" s="17"/>
      <c r="M71" s="17"/>
      <c r="N71" s="17"/>
      <c r="O71" s="17"/>
    </row>
    <row r="72" spans="1:15" hidden="1" x14ac:dyDescent="0.15">
      <c r="A72" s="77" t="s">
        <v>37</v>
      </c>
      <c r="B72" s="78"/>
      <c r="C72" s="79"/>
      <c r="D72" s="23"/>
      <c r="E72" s="23"/>
      <c r="F72" s="23"/>
      <c r="G72" s="30"/>
      <c r="H72" s="17"/>
      <c r="I72" s="17"/>
      <c r="J72" s="17"/>
      <c r="K72" s="17"/>
      <c r="L72" s="17"/>
      <c r="M72" s="17"/>
      <c r="N72" s="17"/>
      <c r="O72" s="17"/>
    </row>
    <row r="73" spans="1:15" ht="12.75" hidden="1" customHeight="1" x14ac:dyDescent="0.15">
      <c r="A73" s="77" t="s">
        <v>38</v>
      </c>
      <c r="B73" s="78"/>
      <c r="C73" s="79"/>
      <c r="D73" s="23"/>
      <c r="E73" s="23"/>
      <c r="F73" s="23"/>
      <c r="G73" s="30"/>
      <c r="H73" s="17"/>
      <c r="I73" s="17"/>
      <c r="J73" s="17"/>
      <c r="K73" s="17"/>
      <c r="L73" s="17"/>
      <c r="M73" s="17"/>
      <c r="N73" s="17"/>
      <c r="O73" s="17"/>
    </row>
    <row r="74" spans="1:15" ht="12.75" hidden="1" customHeight="1" x14ac:dyDescent="0.15">
      <c r="A74" s="77" t="s">
        <v>42</v>
      </c>
      <c r="B74" s="78"/>
      <c r="C74" s="79"/>
      <c r="D74" s="23"/>
      <c r="E74" s="23"/>
      <c r="F74" s="23"/>
      <c r="G74" s="30"/>
      <c r="H74" s="17"/>
      <c r="I74" s="17"/>
      <c r="J74" s="17"/>
      <c r="K74" s="17"/>
      <c r="L74" s="17"/>
      <c r="M74" s="17"/>
      <c r="N74" s="17"/>
      <c r="O74" s="17"/>
    </row>
    <row r="75" spans="1:15" ht="12.75" hidden="1" customHeight="1" x14ac:dyDescent="0.15">
      <c r="A75" s="34"/>
      <c r="B75" s="21"/>
      <c r="C75" s="22" t="s">
        <v>40</v>
      </c>
      <c r="D75" s="23"/>
      <c r="E75" s="23"/>
      <c r="F75" s="23"/>
      <c r="G75" s="30"/>
      <c r="H75" s="17"/>
      <c r="I75" s="17"/>
      <c r="J75" s="17"/>
      <c r="K75" s="17"/>
      <c r="L75" s="17"/>
      <c r="M75" s="17"/>
      <c r="N75" s="17"/>
      <c r="O75" s="17"/>
    </row>
    <row r="76" spans="1:15" ht="12.75" hidden="1" customHeight="1" x14ac:dyDescent="0.15">
      <c r="A76" s="34"/>
      <c r="B76" s="21"/>
      <c r="C76" s="24" t="s">
        <v>41</v>
      </c>
      <c r="D76" s="23"/>
      <c r="E76" s="23"/>
      <c r="F76" s="23"/>
      <c r="G76" s="30"/>
      <c r="H76" s="17"/>
      <c r="I76" s="17"/>
      <c r="J76" s="17"/>
      <c r="K76" s="17"/>
      <c r="L76" s="17"/>
      <c r="M76" s="17"/>
      <c r="N76" s="17"/>
      <c r="O76" s="17"/>
    </row>
    <row r="77" spans="1:15" ht="12.75" hidden="1" customHeight="1" x14ac:dyDescent="0.15">
      <c r="A77" s="77" t="s">
        <v>62</v>
      </c>
      <c r="B77" s="78"/>
      <c r="C77" s="79"/>
      <c r="D77" s="23"/>
      <c r="E77" s="23"/>
      <c r="F77" s="23"/>
      <c r="G77" s="30"/>
      <c r="H77" s="17"/>
      <c r="I77" s="17"/>
      <c r="J77" s="17"/>
      <c r="K77" s="17"/>
      <c r="L77" s="17"/>
      <c r="M77" s="17"/>
      <c r="N77" s="17"/>
      <c r="O77" s="17"/>
    </row>
    <row r="78" spans="1:15" hidden="1" x14ac:dyDescent="0.15">
      <c r="A78" s="80" t="s">
        <v>46</v>
      </c>
      <c r="B78" s="81"/>
      <c r="C78" s="82"/>
      <c r="D78" s="20">
        <v>0</v>
      </c>
      <c r="E78" s="20">
        <v>0</v>
      </c>
      <c r="F78" s="20">
        <v>0</v>
      </c>
      <c r="G78" s="30"/>
      <c r="H78" s="17"/>
      <c r="I78" s="17"/>
      <c r="J78" s="17"/>
      <c r="K78" s="17"/>
      <c r="L78" s="17"/>
      <c r="M78" s="17"/>
      <c r="N78" s="17"/>
      <c r="O78" s="17"/>
    </row>
    <row r="79" spans="1:15" hidden="1" x14ac:dyDescent="0.15">
      <c r="A79" s="80" t="s">
        <v>50</v>
      </c>
      <c r="B79" s="81"/>
      <c r="C79" s="82"/>
      <c r="D79" s="20">
        <v>0</v>
      </c>
      <c r="E79" s="20">
        <v>0</v>
      </c>
      <c r="F79" s="20">
        <v>0</v>
      </c>
      <c r="G79" s="30"/>
      <c r="H79" s="17"/>
      <c r="I79" s="17"/>
      <c r="J79" s="17"/>
      <c r="K79" s="17"/>
      <c r="L79" s="17"/>
      <c r="M79" s="17"/>
      <c r="N79" s="17"/>
      <c r="O79" s="17"/>
    </row>
    <row r="80" spans="1:15" x14ac:dyDescent="0.15">
      <c r="A80" s="80" t="s">
        <v>13</v>
      </c>
      <c r="B80" s="81"/>
      <c r="C80" s="82"/>
      <c r="D80" s="20">
        <v>1200</v>
      </c>
      <c r="E80" s="20">
        <v>394</v>
      </c>
      <c r="F80" s="20">
        <v>600</v>
      </c>
      <c r="G80" s="30">
        <v>0</v>
      </c>
    </row>
    <row r="81" spans="1:10" x14ac:dyDescent="0.15">
      <c r="A81" s="35" t="s">
        <v>75</v>
      </c>
      <c r="B81" s="36"/>
      <c r="C81" s="37"/>
      <c r="D81" s="38">
        <v>300</v>
      </c>
      <c r="E81" s="38">
        <v>0</v>
      </c>
      <c r="F81" s="38">
        <v>0</v>
      </c>
      <c r="G81" s="39">
        <v>0</v>
      </c>
    </row>
    <row r="82" spans="1:10" x14ac:dyDescent="0.15">
      <c r="A82" s="102" t="s">
        <v>94</v>
      </c>
      <c r="B82" s="103"/>
      <c r="C82" s="104"/>
      <c r="D82" s="44">
        <f>D18-D13</f>
        <v>60621</v>
      </c>
      <c r="E82" s="44">
        <f>E18-E13</f>
        <v>28684</v>
      </c>
      <c r="F82" s="44">
        <f>F18-F13</f>
        <v>118417</v>
      </c>
      <c r="G82" s="44">
        <f>G18-G13</f>
        <v>10113</v>
      </c>
      <c r="J82" s="17">
        <f>SUM(D82:G82)</f>
        <v>217835</v>
      </c>
    </row>
    <row r="83" spans="1:10" x14ac:dyDescent="0.15">
      <c r="A83" s="25"/>
      <c r="B83" s="25"/>
      <c r="C83" s="25"/>
      <c r="D83" s="25"/>
      <c r="E83" s="25"/>
      <c r="F83" s="25"/>
    </row>
    <row r="84" spans="1:10" ht="26" x14ac:dyDescent="0.15">
      <c r="A84" s="51" t="s">
        <v>26</v>
      </c>
      <c r="B84" s="52" t="s">
        <v>96</v>
      </c>
      <c r="C84" s="53" t="s">
        <v>95</v>
      </c>
      <c r="D84" s="99" t="s">
        <v>93</v>
      </c>
      <c r="E84" s="100"/>
      <c r="F84" s="100"/>
      <c r="G84" s="101"/>
    </row>
    <row r="85" spans="1:10" x14ac:dyDescent="0.15">
      <c r="A85" s="58" t="s">
        <v>19</v>
      </c>
      <c r="B85" s="59">
        <v>6020</v>
      </c>
      <c r="C85" s="70">
        <f>SUM(D85:G85)</f>
        <v>40256.29</v>
      </c>
      <c r="D85" s="60">
        <f>ROUND(D82/29462*B85,2)</f>
        <v>12386.75</v>
      </c>
      <c r="E85" s="60">
        <f>ROUND(E82/B92*B85,2)+0.01</f>
        <v>5206.63</v>
      </c>
      <c r="F85" s="60">
        <f>ROUND(F82/B92*B85,2)</f>
        <v>21494.66</v>
      </c>
      <c r="G85" s="61">
        <f>ROUND(G82/B94*B85,2)-0.01</f>
        <v>1168.25</v>
      </c>
      <c r="J85" s="17"/>
    </row>
    <row r="86" spans="1:10" x14ac:dyDescent="0.15">
      <c r="A86" s="48" t="s">
        <v>20</v>
      </c>
      <c r="B86" s="45">
        <v>3703</v>
      </c>
      <c r="C86" s="49">
        <f t="shared" ref="C86:C91" si="3">SUM(D86:G86)</f>
        <v>17143</v>
      </c>
      <c r="D86" s="20">
        <v>0</v>
      </c>
      <c r="E86" s="20">
        <f>ROUND(E82/B92*B86,2)</f>
        <v>3202.68</v>
      </c>
      <c r="F86" s="20">
        <f>ROUND(F82/B92*B86,2)</f>
        <v>13221.71</v>
      </c>
      <c r="G86" s="32">
        <f>ROUND(G82/B94*B86,2)</f>
        <v>718.61</v>
      </c>
      <c r="J86" s="46"/>
    </row>
    <row r="87" spans="1:10" x14ac:dyDescent="0.15">
      <c r="A87" s="48" t="s">
        <v>21</v>
      </c>
      <c r="B87" s="45">
        <v>2505</v>
      </c>
      <c r="C87" s="49">
        <f t="shared" si="3"/>
        <v>16751.169999999998</v>
      </c>
      <c r="D87" s="20">
        <f>ROUND(D82/29462*B87,2)</f>
        <v>5154.29</v>
      </c>
      <c r="E87" s="20">
        <f>ROUND(E82/B92*B87,2)</f>
        <v>2166.54</v>
      </c>
      <c r="F87" s="20">
        <f>ROUND(F82/B92*B87,2)</f>
        <v>8944.2099999999991</v>
      </c>
      <c r="G87" s="32">
        <f>ROUND(G82/B94*B87,2)</f>
        <v>486.13</v>
      </c>
    </row>
    <row r="88" spans="1:10" x14ac:dyDescent="0.15">
      <c r="A88" s="48" t="s">
        <v>22</v>
      </c>
      <c r="B88" s="45">
        <v>4213</v>
      </c>
      <c r="C88" s="49">
        <f t="shared" si="3"/>
        <v>28172.720000000001</v>
      </c>
      <c r="D88" s="20">
        <f>ROUND(D82/29462*B88,2)</f>
        <v>8668.67</v>
      </c>
      <c r="E88" s="20">
        <f>ROUND(E82/B92*B88,2)</f>
        <v>3643.77</v>
      </c>
      <c r="F88" s="20">
        <f>ROUND(F82/B92*B88,2)</f>
        <v>15042.69</v>
      </c>
      <c r="G88" s="32">
        <f>ROUND(G82/B94*B88,2)</f>
        <v>817.59</v>
      </c>
    </row>
    <row r="89" spans="1:10" x14ac:dyDescent="0.15">
      <c r="A89" s="48" t="s">
        <v>84</v>
      </c>
      <c r="B89" s="45">
        <v>8715</v>
      </c>
      <c r="C89" s="49">
        <f t="shared" si="3"/>
        <v>58278.01</v>
      </c>
      <c r="D89" s="20">
        <f>ROUND(D82/29462*B89,2)</f>
        <v>17931.98</v>
      </c>
      <c r="E89" s="20">
        <f>ROUND(E82/B92*B89,2)</f>
        <v>7537.5</v>
      </c>
      <c r="F89" s="20">
        <f>ROUND(F82/B92*B89,2)</f>
        <v>31117.27</v>
      </c>
      <c r="G89" s="32">
        <f>ROUND(G82/B94*B89,2)</f>
        <v>1691.26</v>
      </c>
      <c r="J89" s="17">
        <f>D82-D89</f>
        <v>42689.020000000004</v>
      </c>
    </row>
    <row r="90" spans="1:10" x14ac:dyDescent="0.15">
      <c r="A90" s="48" t="s">
        <v>24</v>
      </c>
      <c r="B90" s="45">
        <v>3661</v>
      </c>
      <c r="C90" s="49">
        <f t="shared" si="3"/>
        <v>24481.43</v>
      </c>
      <c r="D90" s="20">
        <f>ROUND(D82/29462*B90,2)</f>
        <v>7532.87</v>
      </c>
      <c r="E90" s="20">
        <f>ROUND(E82/B92*B90,2)</f>
        <v>3166.35</v>
      </c>
      <c r="F90" s="20">
        <f>ROUND(F82/B92*B90,2)</f>
        <v>13071.75</v>
      </c>
      <c r="G90" s="32">
        <f>ROUND(G82/B94*B90,2)</f>
        <v>710.46</v>
      </c>
      <c r="J90" s="46">
        <f>B85+B87+B88+B90+B91</f>
        <v>20747</v>
      </c>
    </row>
    <row r="91" spans="1:10" x14ac:dyDescent="0.15">
      <c r="A91" s="62" t="s">
        <v>23</v>
      </c>
      <c r="B91" s="63">
        <v>4348</v>
      </c>
      <c r="C91" s="50">
        <f t="shared" si="3"/>
        <v>29075.47</v>
      </c>
      <c r="D91" s="64">
        <f>ROUND(D82/29462*B91,2)</f>
        <v>8946.44</v>
      </c>
      <c r="E91" s="64">
        <f>ROUND(E82/B92*B91,2)</f>
        <v>3760.53</v>
      </c>
      <c r="F91" s="64">
        <f>ROUND(F82/B92*B91,2)</f>
        <v>15524.71</v>
      </c>
      <c r="G91" s="65">
        <f>ROUND(G82/B94*B91,2)</f>
        <v>843.79</v>
      </c>
    </row>
    <row r="92" spans="1:10" x14ac:dyDescent="0.15">
      <c r="A92" s="54" t="s">
        <v>25</v>
      </c>
      <c r="B92" s="55">
        <f>SUM(B85:B91)</f>
        <v>33165</v>
      </c>
      <c r="C92" s="44">
        <f>SUM(C85:C91)</f>
        <v>214158.09</v>
      </c>
      <c r="D92" s="56">
        <f>SUM(D85:D91)</f>
        <v>60621.000000000007</v>
      </c>
      <c r="E92" s="56">
        <f t="shared" ref="E92:G92" si="4">SUM(E85:E91)</f>
        <v>28683.999999999996</v>
      </c>
      <c r="F92" s="56">
        <f t="shared" si="4"/>
        <v>118417</v>
      </c>
      <c r="G92" s="57">
        <f t="shared" si="4"/>
        <v>6436.09</v>
      </c>
    </row>
    <row r="93" spans="1:10" x14ac:dyDescent="0.15">
      <c r="A93" s="66" t="s">
        <v>80</v>
      </c>
      <c r="B93" s="67">
        <v>18947</v>
      </c>
      <c r="C93" s="44">
        <f>SUM(D93:G93)</f>
        <v>3676.91</v>
      </c>
      <c r="D93" s="68">
        <v>0</v>
      </c>
      <c r="E93" s="68">
        <v>0</v>
      </c>
      <c r="F93" s="68">
        <v>0</v>
      </c>
      <c r="G93" s="69">
        <f>ROUND(G82/B94*B93,2)</f>
        <v>3676.91</v>
      </c>
    </row>
    <row r="94" spans="1:10" x14ac:dyDescent="0.15">
      <c r="A94" s="54" t="s">
        <v>81</v>
      </c>
      <c r="B94" s="55">
        <f>B92+B93</f>
        <v>52112</v>
      </c>
      <c r="C94" s="44">
        <f>C92+C93</f>
        <v>217835</v>
      </c>
      <c r="D94" s="56">
        <f>D92+D93</f>
        <v>60621.000000000007</v>
      </c>
      <c r="E94" s="56">
        <f t="shared" ref="E94:G94" si="5">E92+E93</f>
        <v>28683.999999999996</v>
      </c>
      <c r="F94" s="56">
        <f t="shared" si="5"/>
        <v>118417</v>
      </c>
      <c r="G94" s="57">
        <f t="shared" si="5"/>
        <v>10113</v>
      </c>
    </row>
    <row r="95" spans="1:10" x14ac:dyDescent="0.15">
      <c r="A95" s="47"/>
    </row>
    <row r="99" spans="1:9" x14ac:dyDescent="0.15">
      <c r="A99" s="26"/>
      <c r="B99" s="26"/>
      <c r="C99" s="27"/>
      <c r="D99" s="27"/>
    </row>
    <row r="100" spans="1:9" s="28" customFormat="1" x14ac:dyDescent="0.15">
      <c r="A100" s="98" t="s">
        <v>73</v>
      </c>
      <c r="B100" s="98"/>
      <c r="C100" s="98"/>
      <c r="D100" s="98"/>
      <c r="E100" s="98"/>
      <c r="F100" s="98"/>
      <c r="G100" s="98"/>
      <c r="H100" s="98"/>
      <c r="I100" s="98"/>
    </row>
    <row r="101" spans="1:9" x14ac:dyDescent="0.15">
      <c r="A101" s="26"/>
      <c r="B101" s="26"/>
      <c r="C101" s="27"/>
      <c r="D101" s="27"/>
    </row>
    <row r="102" spans="1:9" x14ac:dyDescent="0.15">
      <c r="A102" s="26"/>
      <c r="B102" s="26"/>
      <c r="C102" s="27"/>
      <c r="D102" s="27"/>
    </row>
    <row r="103" spans="1:9" x14ac:dyDescent="0.15">
      <c r="A103" s="26"/>
      <c r="B103" s="26"/>
      <c r="C103" s="27"/>
      <c r="D103" s="27"/>
    </row>
    <row r="104" spans="1:9" x14ac:dyDescent="0.15">
      <c r="A104" s="27"/>
      <c r="B104" s="27"/>
      <c r="C104" s="27"/>
      <c r="D104" s="27"/>
    </row>
    <row r="105" spans="1:9" x14ac:dyDescent="0.15">
      <c r="A105" s="27"/>
      <c r="B105" s="27"/>
      <c r="C105" s="27"/>
      <c r="D105" s="27"/>
    </row>
    <row r="106" spans="1:9" x14ac:dyDescent="0.15">
      <c r="A106" s="27"/>
      <c r="B106" s="27"/>
      <c r="C106" s="27"/>
      <c r="D106" s="27"/>
    </row>
  </sheetData>
  <mergeCells count="70">
    <mergeCell ref="A14:C14"/>
    <mergeCell ref="A15:C15"/>
    <mergeCell ref="A16:C16"/>
    <mergeCell ref="A42:C42"/>
    <mergeCell ref="A24:C24"/>
    <mergeCell ref="A27:C27"/>
    <mergeCell ref="A19:C19"/>
    <mergeCell ref="A26:C26"/>
    <mergeCell ref="A36:C36"/>
    <mergeCell ref="A28:C28"/>
    <mergeCell ref="A29:C29"/>
    <mergeCell ref="A61:C61"/>
    <mergeCell ref="A45:C45"/>
    <mergeCell ref="A30:C30"/>
    <mergeCell ref="A57:C57"/>
    <mergeCell ref="A49:C49"/>
    <mergeCell ref="A32:C32"/>
    <mergeCell ref="A33:C33"/>
    <mergeCell ref="A34:C34"/>
    <mergeCell ref="A54:C54"/>
    <mergeCell ref="A44:C44"/>
    <mergeCell ref="A31:C31"/>
    <mergeCell ref="A67:C67"/>
    <mergeCell ref="A51:C51"/>
    <mergeCell ref="A62:C62"/>
    <mergeCell ref="A38:C38"/>
    <mergeCell ref="A63:C63"/>
    <mergeCell ref="A43:C43"/>
    <mergeCell ref="A56:C56"/>
    <mergeCell ref="A60:C60"/>
    <mergeCell ref="A55:C55"/>
    <mergeCell ref="A52:C52"/>
    <mergeCell ref="A47:C47"/>
    <mergeCell ref="A58:C58"/>
    <mergeCell ref="A65:C65"/>
    <mergeCell ref="A66:C66"/>
    <mergeCell ref="A64:C64"/>
    <mergeCell ref="A59:C59"/>
    <mergeCell ref="A7:F7"/>
    <mergeCell ref="A8:F8"/>
    <mergeCell ref="A100:I100"/>
    <mergeCell ref="A74:C74"/>
    <mergeCell ref="A72:C72"/>
    <mergeCell ref="A70:C70"/>
    <mergeCell ref="A71:C71"/>
    <mergeCell ref="A77:C77"/>
    <mergeCell ref="A73:C73"/>
    <mergeCell ref="A79:C79"/>
    <mergeCell ref="D84:G84"/>
    <mergeCell ref="A78:C78"/>
    <mergeCell ref="A80:C80"/>
    <mergeCell ref="A82:C82"/>
    <mergeCell ref="A13:C13"/>
    <mergeCell ref="A23:C23"/>
    <mergeCell ref="A69:C69"/>
    <mergeCell ref="A68:C68"/>
    <mergeCell ref="F11:G11"/>
    <mergeCell ref="A11:C12"/>
    <mergeCell ref="D11:D12"/>
    <mergeCell ref="E11:E12"/>
    <mergeCell ref="A40:C40"/>
    <mergeCell ref="A53:C53"/>
    <mergeCell ref="A17:C17"/>
    <mergeCell ref="A18:C18"/>
    <mergeCell ref="A41:C41"/>
    <mergeCell ref="A39:C39"/>
    <mergeCell ref="A20:C20"/>
    <mergeCell ref="A22:C22"/>
    <mergeCell ref="A37:C37"/>
    <mergeCell ref="A35:C35"/>
  </mergeCells>
  <phoneticPr fontId="1" type="noConversion"/>
  <printOptions horizontalCentered="1"/>
  <pageMargins left="1.2598425196850394" right="0.59055118110236227" top="0.78740157480314965" bottom="0.35433070866141736" header="0.31496062992125984" footer="0.1574803149606299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baseColWidth="10" defaultColWidth="9" defaultRowHeight="13" x14ac:dyDescent="0.15"/>
  <sheetData/>
  <phoneticPr fontId="1" type="noConversion"/>
  <pageMargins left="1.43" right="0.6" top="0.7" bottom="0.34" header="0.28000000000000003" footer="0.17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3" x14ac:dyDescent="0.1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3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2016-bez Līgatnes būvvaldē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Agita</dc:creator>
  <cp:lastModifiedBy>Microsoft Office User</cp:lastModifiedBy>
  <cp:lastPrinted>2015-11-26T11:25:53Z</cp:lastPrinted>
  <dcterms:created xsi:type="dcterms:W3CDTF">2010-11-11T13:47:42Z</dcterms:created>
  <dcterms:modified xsi:type="dcterms:W3CDTF">2016-01-25T10:46:19Z</dcterms:modified>
</cp:coreProperties>
</file>